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1835"/>
  </bookViews>
  <sheets>
    <sheet name="COV_rozdelenie na zdroje" sheetId="3" r:id="rId1"/>
  </sheets>
  <definedNames>
    <definedName name="_xlnm.Print_Area" localSheetId="0">'COV_rozdelenie na zdroje'!$A$1:$F$24</definedName>
  </definedNames>
  <calcPr calcId="145621"/>
</workbook>
</file>

<file path=xl/calcChain.xml><?xml version="1.0" encoding="utf-8"?>
<calcChain xmlns="http://schemas.openxmlformats.org/spreadsheetml/2006/main">
  <c r="AC6" i="3" l="1"/>
  <c r="AD7" i="3" s="1"/>
  <c r="AB14" i="3" l="1"/>
  <c r="AB13" i="3"/>
  <c r="AB11" i="3"/>
  <c r="AB10" i="3"/>
  <c r="AD16" i="3" l="1"/>
  <c r="AB16" i="3"/>
  <c r="AD8" i="3"/>
  <c r="AD17" i="3" l="1"/>
  <c r="AD18" i="3" s="1"/>
  <c r="AE16" i="3" s="1"/>
  <c r="AB17" i="3"/>
  <c r="AB19" i="3" s="1"/>
  <c r="AF8" i="3" s="1"/>
  <c r="AE8" i="3" s="1"/>
  <c r="AB18" i="3"/>
  <c r="AF7" i="3" l="1"/>
  <c r="AE7" i="3" s="1"/>
  <c r="AE17" i="3"/>
  <c r="AH7" i="3" l="1"/>
  <c r="C10" i="3" s="1"/>
  <c r="AG7" i="3"/>
  <c r="AF6" i="3"/>
  <c r="AC10" i="3" l="1"/>
  <c r="AH8" i="3"/>
  <c r="AH6" i="3" s="1"/>
  <c r="AD11" i="3"/>
  <c r="AC11" i="3"/>
  <c r="AD10" i="3"/>
  <c r="AD14" i="3" l="1"/>
  <c r="AC13" i="3"/>
  <c r="AD13" i="3"/>
  <c r="AC14" i="3"/>
  <c r="AF10" i="3"/>
  <c r="E10" i="3" s="1"/>
  <c r="C13" i="3"/>
  <c r="AE10" i="3"/>
  <c r="AE13" i="3"/>
  <c r="AF13" i="3" s="1"/>
  <c r="AF11" i="3" l="1"/>
  <c r="E11" i="3" s="1"/>
  <c r="AF14" i="3"/>
  <c r="E14" i="3" s="1"/>
  <c r="E13" i="3"/>
  <c r="E15" i="3" s="1"/>
  <c r="Y10" i="3" s="1"/>
  <c r="AF12" i="3" l="1"/>
  <c r="AF9" i="3"/>
  <c r="Y13" i="3"/>
</calcChain>
</file>

<file path=xl/sharedStrings.xml><?xml version="1.0" encoding="utf-8"?>
<sst xmlns="http://schemas.openxmlformats.org/spreadsheetml/2006/main" count="25" uniqueCount="19">
  <si>
    <t>Regio spolu</t>
  </si>
  <si>
    <t>ROUND 2</t>
  </si>
  <si>
    <r>
      <t xml:space="preserve">Pomery financovania podľa relevancie k regiónom (v EUR)
</t>
    </r>
    <r>
      <rPr>
        <sz val="12"/>
        <rFont val="Calibri"/>
        <family val="2"/>
        <charset val="238"/>
        <scheme val="minor"/>
      </rPr>
      <t>(súčasť prílohy  ŽoNFP)</t>
    </r>
  </si>
  <si>
    <t>MRR</t>
  </si>
  <si>
    <t>VRR</t>
  </si>
  <si>
    <t>z toho podiel MRR</t>
  </si>
  <si>
    <t>z toho zdroj EÚ</t>
  </si>
  <si>
    <t>z toho zdroj ŠR</t>
  </si>
  <si>
    <t>z toho podiel RR</t>
  </si>
  <si>
    <t>kor. pomer MRR (EU) k COV
(pomer MRR (EU) / pomer fin MRR EU)</t>
  </si>
  <si>
    <t>kor. pomer RR (EU) k COV
(pomer RR (EU) / pomer fin RR EU)</t>
  </si>
  <si>
    <t>kor. pomer MRR (EU) % k COV
(prepočet na %)</t>
  </si>
  <si>
    <t>kor. pomer RR (EU) % k COV
(prepočet na %)</t>
  </si>
  <si>
    <t>JK test</t>
  </si>
  <si>
    <t>PO 1</t>
  </si>
  <si>
    <r>
      <t xml:space="preserve">zdroje EÚ spolu
</t>
    </r>
    <r>
      <rPr>
        <b/>
        <i/>
        <sz val="9"/>
        <color rgb="FFFF0000"/>
        <rFont val="Calibri"/>
        <family val="2"/>
        <charset val="238"/>
        <scheme val="minor"/>
      </rPr>
      <t>(nesmie presiahnuť alokáciu určenú vo vyzvaní)</t>
    </r>
  </si>
  <si>
    <t xml:space="preserve">Vypĺňajte len zelené polia </t>
  </si>
  <si>
    <t>Doplniť hodnoty podľa vyzvania časť 1.4</t>
  </si>
  <si>
    <t>Celkové oprávnené výdavky projektu (zaokrúhlené na celé 1000 EUR nahor)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</si>
</sst>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_€"/>
    <numFmt numFmtId="165" formatCode="#,##0.0000"/>
    <numFmt numFmtId="166" formatCode="0.0000"/>
    <numFmt numFmtId="167" formatCode="0.0000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i/>
      <sz val="10"/>
      <color theme="0" tint="-0.249977111117893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3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/>
    <xf numFmtId="4" fontId="0" fillId="0" borderId="16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3" borderId="15" xfId="0" applyFill="1" applyBorder="1"/>
    <xf numFmtId="165" fontId="0" fillId="3" borderId="0" xfId="0" applyNumberFormat="1" applyFill="1" applyBorder="1"/>
    <xf numFmtId="165" fontId="5" fillId="3" borderId="0" xfId="0" applyNumberFormat="1" applyFont="1" applyFill="1" applyBorder="1"/>
    <xf numFmtId="165" fontId="2" fillId="3" borderId="16" xfId="0" applyNumberFormat="1" applyFont="1" applyFill="1" applyBorder="1"/>
    <xf numFmtId="0" fontId="0" fillId="3" borderId="0" xfId="0" applyFill="1" applyBorder="1"/>
    <xf numFmtId="165" fontId="3" fillId="3" borderId="0" xfId="0" applyNumberFormat="1" applyFont="1" applyFill="1" applyBorder="1" applyAlignment="1">
      <alignment horizontal="center"/>
    </xf>
    <xf numFmtId="4" fontId="6" fillId="3" borderId="0" xfId="0" applyNumberFormat="1" applyFont="1" applyFill="1" applyBorder="1" applyAlignment="1"/>
    <xf numFmtId="0" fontId="0" fillId="3" borderId="16" xfId="0" applyFill="1" applyBorder="1"/>
    <xf numFmtId="165" fontId="4" fillId="3" borderId="0" xfId="0" applyNumberFormat="1" applyFont="1" applyFill="1" applyBorder="1"/>
    <xf numFmtId="4" fontId="2" fillId="3" borderId="0" xfId="0" applyNumberFormat="1" applyFont="1" applyFill="1" applyBorder="1" applyAlignment="1">
      <alignment vertical="center"/>
    </xf>
    <xf numFmtId="4" fontId="6" fillId="3" borderId="0" xfId="0" applyNumberFormat="1" applyFont="1" applyFill="1" applyBorder="1" applyAlignment="1">
      <alignment vertical="center"/>
    </xf>
    <xf numFmtId="0" fontId="0" fillId="3" borderId="20" xfId="0" applyFill="1" applyBorder="1"/>
    <xf numFmtId="165" fontId="0" fillId="3" borderId="20" xfId="0" applyNumberFormat="1" applyFill="1" applyBorder="1"/>
    <xf numFmtId="0" fontId="0" fillId="3" borderId="9" xfId="0" applyFill="1" applyBorder="1"/>
    <xf numFmtId="0" fontId="1" fillId="2" borderId="23" xfId="0" applyFont="1" applyFill="1" applyBorder="1" applyAlignment="1">
      <alignment vertical="center"/>
    </xf>
    <xf numFmtId="164" fontId="0" fillId="0" borderId="19" xfId="0" applyNumberFormat="1" applyBorder="1"/>
    <xf numFmtId="2" fontId="1" fillId="2" borderId="5" xfId="0" applyNumberFormat="1" applyFont="1" applyFill="1" applyBorder="1" applyAlignment="1">
      <alignment vertical="center" wrapText="1"/>
    </xf>
    <xf numFmtId="0" fontId="0" fillId="0" borderId="10" xfId="0" applyBorder="1"/>
    <xf numFmtId="0" fontId="0" fillId="0" borderId="12" xfId="0" applyBorder="1"/>
    <xf numFmtId="4" fontId="0" fillId="0" borderId="11" xfId="0" applyNumberFormat="1" applyBorder="1" applyAlignment="1">
      <alignment horizontal="right" vertical="center"/>
    </xf>
    <xf numFmtId="0" fontId="0" fillId="0" borderId="23" xfId="0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4" fontId="0" fillId="0" borderId="2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0" fillId="3" borderId="6" xfId="0" applyFill="1" applyBorder="1"/>
    <xf numFmtId="0" fontId="0" fillId="3" borderId="13" xfId="0" applyFill="1" applyBorder="1"/>
    <xf numFmtId="0" fontId="0" fillId="3" borderId="7" xfId="0" applyFill="1" applyBorder="1"/>
    <xf numFmtId="10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3" borderId="13" xfId="0" applyNumberFormat="1" applyFill="1" applyBorder="1"/>
    <xf numFmtId="4" fontId="4" fillId="3" borderId="0" xfId="0" applyNumberFormat="1" applyFont="1" applyFill="1" applyBorder="1" applyAlignment="1">
      <alignment vertical="center"/>
    </xf>
    <xf numFmtId="4" fontId="4" fillId="3" borderId="20" xfId="0" applyNumberFormat="1" applyFont="1" applyFill="1" applyBorder="1" applyAlignment="1">
      <alignment vertical="center"/>
    </xf>
    <xf numFmtId="165" fontId="4" fillId="3" borderId="16" xfId="0" applyNumberFormat="1" applyFont="1" applyFill="1" applyBorder="1"/>
    <xf numFmtId="0" fontId="11" fillId="3" borderId="6" xfId="0" applyFont="1" applyFill="1" applyBorder="1" applyAlignment="1">
      <alignment vertical="center" wrapText="1"/>
    </xf>
    <xf numFmtId="166" fontId="12" fillId="3" borderId="7" xfId="0" applyNumberFormat="1" applyFont="1" applyFill="1" applyBorder="1" applyAlignment="1">
      <alignment vertical="center"/>
    </xf>
    <xf numFmtId="0" fontId="11" fillId="3" borderId="15" xfId="0" applyFont="1" applyFill="1" applyBorder="1" applyAlignment="1">
      <alignment vertical="center" wrapText="1"/>
    </xf>
    <xf numFmtId="166" fontId="12" fillId="3" borderId="16" xfId="0" applyNumberFormat="1" applyFont="1" applyFill="1" applyBorder="1" applyAlignment="1">
      <alignment vertical="center"/>
    </xf>
    <xf numFmtId="0" fontId="11" fillId="3" borderId="8" xfId="0" applyFont="1" applyFill="1" applyBorder="1" applyAlignment="1">
      <alignment vertical="center" wrapText="1"/>
    </xf>
    <xf numFmtId="167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7" fontId="15" fillId="0" borderId="0" xfId="0" applyNumberFormat="1" applyFont="1" applyAlignment="1">
      <alignment vertical="center"/>
    </xf>
    <xf numFmtId="166" fontId="16" fillId="5" borderId="16" xfId="0" applyNumberFormat="1" applyFont="1" applyFill="1" applyBorder="1" applyAlignment="1">
      <alignment vertical="center"/>
    </xf>
    <xf numFmtId="166" fontId="16" fillId="5" borderId="9" xfId="0" applyNumberFormat="1" applyFont="1" applyFill="1" applyBorder="1" applyAlignment="1">
      <alignment vertical="center"/>
    </xf>
    <xf numFmtId="166" fontId="16" fillId="5" borderId="0" xfId="0" applyNumberFormat="1" applyFont="1" applyFill="1" applyAlignment="1">
      <alignment vertical="center"/>
    </xf>
    <xf numFmtId="0" fontId="0" fillId="0" borderId="0" xfId="0" applyFill="1"/>
    <xf numFmtId="0" fontId="13" fillId="0" borderId="0" xfId="0" applyFont="1" applyFill="1" applyAlignment="1">
      <alignment horizontal="center" vertical="center"/>
    </xf>
    <xf numFmtId="10" fontId="17" fillId="0" borderId="0" xfId="0" applyNumberFormat="1" applyFont="1" applyFill="1" applyAlignment="1">
      <alignment horizontal="center" vertical="center"/>
    </xf>
    <xf numFmtId="166" fontId="0" fillId="3" borderId="0" xfId="0" applyNumberFormat="1" applyFill="1" applyBorder="1"/>
    <xf numFmtId="166" fontId="0" fillId="3" borderId="20" xfId="0" applyNumberFormat="1" applyFill="1" applyBorder="1"/>
    <xf numFmtId="4" fontId="18" fillId="0" borderId="3" xfId="0" applyNumberFormat="1" applyFont="1" applyFill="1" applyBorder="1" applyAlignment="1">
      <alignment horizontal="right" vertical="center"/>
    </xf>
    <xf numFmtId="4" fontId="18" fillId="0" borderId="27" xfId="0" applyNumberFormat="1" applyFont="1" applyFill="1" applyBorder="1" applyAlignment="1">
      <alignment horizontal="right" vertical="center"/>
    </xf>
    <xf numFmtId="4" fontId="18" fillId="3" borderId="13" xfId="0" applyNumberFormat="1" applyFont="1" applyFill="1" applyBorder="1"/>
    <xf numFmtId="0" fontId="19" fillId="3" borderId="0" xfId="0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4" fillId="0" borderId="0" xfId="0" applyFont="1" applyFill="1"/>
    <xf numFmtId="4" fontId="18" fillId="3" borderId="15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/>
    </xf>
    <xf numFmtId="10" fontId="22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4" fontId="4" fillId="6" borderId="14" xfId="0" applyNumberFormat="1" applyFont="1" applyFill="1" applyBorder="1" applyAlignment="1">
      <alignment horizontal="right" vertical="center"/>
    </xf>
    <xf numFmtId="4" fontId="4" fillId="6" borderId="0" xfId="0" applyNumberFormat="1" applyFont="1" applyFill="1" applyBorder="1"/>
    <xf numFmtId="0" fontId="23" fillId="0" borderId="0" xfId="0" applyFont="1" applyAlignment="1">
      <alignment wrapText="1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0" fillId="0" borderId="20" xfId="0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33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114300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123825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675" y="133350"/>
          <a:ext cx="3038475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H19"/>
  <sheetViews>
    <sheetView tabSelected="1" zoomScaleNormal="100" zoomScaleSheetLayoutView="90" workbookViewId="0">
      <pane xSplit="6" topLeftCell="X1" activePane="topRight" state="frozen"/>
      <selection pane="topRight" activeCell="B9" sqref="B9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9.140625" customWidth="1"/>
    <col min="26" max="26" width="6" style="55" customWidth="1"/>
    <col min="27" max="27" width="27.140625" customWidth="1"/>
    <col min="28" max="28" width="11.28515625" bestFit="1" customWidth="1"/>
    <col min="29" max="29" width="15.42578125" customWidth="1"/>
    <col min="30" max="30" width="14.85546875" customWidth="1"/>
    <col min="31" max="31" width="15.42578125" customWidth="1"/>
    <col min="32" max="32" width="16.140625" customWidth="1"/>
    <col min="33" max="33" width="17.42578125" customWidth="1"/>
    <col min="34" max="34" width="25.28515625" customWidth="1"/>
  </cols>
  <sheetData>
    <row r="5" spans="2:34" ht="39" thickBot="1" x14ac:dyDescent="0.3">
      <c r="B5" s="75"/>
      <c r="AC5" s="72" t="s">
        <v>17</v>
      </c>
    </row>
    <row r="6" spans="2:34" ht="15.75" customHeight="1" thickBot="1" x14ac:dyDescent="0.3">
      <c r="B6" s="75" t="s">
        <v>16</v>
      </c>
      <c r="C6" s="84"/>
      <c r="D6" s="84"/>
      <c r="E6" s="84"/>
      <c r="AA6" s="35"/>
      <c r="AB6" s="62" t="s">
        <v>0</v>
      </c>
      <c r="AC6" s="62">
        <f>SUM(AC7:AC8)</f>
        <v>0</v>
      </c>
      <c r="AD6" s="36"/>
      <c r="AE6" s="36" t="s">
        <v>1</v>
      </c>
      <c r="AF6" s="40" t="e">
        <f>SUM(AF7:AF8)</f>
        <v>#DIV/0!</v>
      </c>
      <c r="AG6" s="36"/>
      <c r="AH6" s="37" t="e">
        <f>SUM(AH7:AH8)</f>
        <v>#DIV/0!</v>
      </c>
    </row>
    <row r="7" spans="2:34" x14ac:dyDescent="0.25">
      <c r="B7" s="78" t="s">
        <v>2</v>
      </c>
      <c r="C7" s="79"/>
      <c r="D7" s="79"/>
      <c r="E7" s="80"/>
      <c r="AA7" s="6"/>
      <c r="AB7" s="63" t="s">
        <v>3</v>
      </c>
      <c r="AC7" s="74"/>
      <c r="AD7" s="7" t="e">
        <f>AC7/AC6</f>
        <v>#DIV/0!</v>
      </c>
      <c r="AE7" s="8" t="e">
        <f>ROUND(AF7,2)</f>
        <v>#DIV/0!</v>
      </c>
      <c r="AF7" s="7" t="e">
        <f>C9*AB18</f>
        <v>#DIV/0!</v>
      </c>
      <c r="AG7" s="7" t="e">
        <f>AE7-AF7</f>
        <v>#DIV/0!</v>
      </c>
      <c r="AH7" s="9" t="e">
        <f>IF(AE7&gt;AF7,AE7-ROUNDUP(AG7,2),AE7)</f>
        <v>#DIV/0!</v>
      </c>
    </row>
    <row r="8" spans="2:34" ht="26.25" customHeight="1" thickBot="1" x14ac:dyDescent="0.3">
      <c r="B8" s="81"/>
      <c r="C8" s="82"/>
      <c r="D8" s="82"/>
      <c r="E8" s="83"/>
      <c r="AA8" s="6"/>
      <c r="AB8" s="63" t="s">
        <v>4</v>
      </c>
      <c r="AC8" s="74"/>
      <c r="AD8" s="7" t="e">
        <f>AC8/AC6</f>
        <v>#DIV/0!</v>
      </c>
      <c r="AE8" s="7" t="e">
        <f>ROUND(AF8,2)</f>
        <v>#DIV/0!</v>
      </c>
      <c r="AF8" s="7" t="e">
        <f>C9*AB19</f>
        <v>#DIV/0!</v>
      </c>
      <c r="AG8" s="10"/>
      <c r="AH8" s="43" t="e">
        <f>C9-AH7</f>
        <v>#DIV/0!</v>
      </c>
    </row>
    <row r="9" spans="2:34" ht="84" customHeight="1" x14ac:dyDescent="0.25">
      <c r="B9" s="22" t="s">
        <v>18</v>
      </c>
      <c r="C9" s="73"/>
      <c r="D9" s="76"/>
      <c r="E9" s="77"/>
      <c r="U9" s="39"/>
      <c r="Y9" s="70" t="s">
        <v>13</v>
      </c>
      <c r="Z9" s="56"/>
      <c r="AA9" s="64" t="s">
        <v>14</v>
      </c>
      <c r="AB9" s="10"/>
      <c r="AC9" s="11" t="s">
        <v>1</v>
      </c>
      <c r="AD9" s="10"/>
      <c r="AE9" s="10"/>
      <c r="AF9" s="12" t="e">
        <f>SUM(AF10:AF11)</f>
        <v>#DIV/0!</v>
      </c>
      <c r="AG9" s="10"/>
      <c r="AH9" s="13"/>
    </row>
    <row r="10" spans="2:34" ht="20.25" customHeight="1" x14ac:dyDescent="0.25">
      <c r="B10" s="1" t="s">
        <v>5</v>
      </c>
      <c r="C10" s="31" t="e">
        <f>AH7</f>
        <v>#DIV/0!</v>
      </c>
      <c r="D10" s="28" t="s">
        <v>6</v>
      </c>
      <c r="E10" s="33" t="e">
        <f>AF10</f>
        <v>#DIV/0!</v>
      </c>
      <c r="U10" s="38"/>
      <c r="Y10" s="71" t="e">
        <f>E10/E15</f>
        <v>#DIV/0!</v>
      </c>
      <c r="Z10" s="57" t="s">
        <v>3</v>
      </c>
      <c r="AA10" s="60">
        <v>226149508</v>
      </c>
      <c r="AB10" s="58">
        <f>AA10/(AA10+AA11)</f>
        <v>0.84999999906035617</v>
      </c>
      <c r="AC10" s="14" t="e">
        <f>ROUND(AH7*AB10,2)</f>
        <v>#DIV/0!</v>
      </c>
      <c r="AD10" s="7" t="e">
        <f>AH7*AB10</f>
        <v>#DIV/0!</v>
      </c>
      <c r="AE10" s="7" t="e">
        <f>AC10-AD10</f>
        <v>#DIV/0!</v>
      </c>
      <c r="AF10" s="15" t="e">
        <f>IF(AC10&gt;AD10,AC10-ROUNDUP(AE10,2),AC10)</f>
        <v>#DIV/0!</v>
      </c>
      <c r="AG10" s="10"/>
      <c r="AH10" s="13"/>
    </row>
    <row r="11" spans="2:34" ht="20.25" customHeight="1" x14ac:dyDescent="0.25">
      <c r="B11" s="2"/>
      <c r="C11" s="5"/>
      <c r="D11" s="28" t="s">
        <v>7</v>
      </c>
      <c r="E11" s="34" t="e">
        <f>AF11</f>
        <v>#DIV/0!</v>
      </c>
      <c r="U11" s="38"/>
      <c r="Y11" s="71"/>
      <c r="Z11" s="57"/>
      <c r="AA11" s="60">
        <v>39908737</v>
      </c>
      <c r="AB11" s="58">
        <f>AA11/(AA10+AA11)</f>
        <v>0.15000000093964388</v>
      </c>
      <c r="AC11" s="7" t="e">
        <f>ROUND(AH7*AB11,2)</f>
        <v>#DIV/0!</v>
      </c>
      <c r="AD11" s="7" t="e">
        <f>AH7*AB11</f>
        <v>#DIV/0!</v>
      </c>
      <c r="AE11" s="7"/>
      <c r="AF11" s="41" t="e">
        <f>C10-AF10</f>
        <v>#DIV/0!</v>
      </c>
      <c r="AG11" s="10"/>
      <c r="AH11" s="13"/>
    </row>
    <row r="12" spans="2:34" x14ac:dyDescent="0.25">
      <c r="B12" s="3"/>
      <c r="C12" s="21"/>
      <c r="D12" s="29"/>
      <c r="E12" s="4"/>
      <c r="U12" s="38"/>
      <c r="Y12" s="71"/>
      <c r="Z12" s="57"/>
      <c r="AA12" s="66"/>
      <c r="AB12" s="10"/>
      <c r="AC12" s="11" t="s">
        <v>1</v>
      </c>
      <c r="AD12" s="10"/>
      <c r="AE12" s="7"/>
      <c r="AF12" s="16" t="e">
        <f>SUM(AF13:AF14)</f>
        <v>#DIV/0!</v>
      </c>
      <c r="AG12" s="10"/>
      <c r="AH12" s="13"/>
    </row>
    <row r="13" spans="2:34" ht="20.25" customHeight="1" x14ac:dyDescent="0.25">
      <c r="B13" s="20" t="s">
        <v>8</v>
      </c>
      <c r="C13" s="32" t="e">
        <f>AH8</f>
        <v>#DIV/0!</v>
      </c>
      <c r="D13" s="28" t="s">
        <v>6</v>
      </c>
      <c r="E13" s="33" t="e">
        <f>AF13</f>
        <v>#DIV/0!</v>
      </c>
      <c r="U13" s="38"/>
      <c r="Y13" s="71" t="e">
        <f>E13/E15</f>
        <v>#DIV/0!</v>
      </c>
      <c r="Z13" s="57" t="s">
        <v>4</v>
      </c>
      <c r="AA13" s="60">
        <v>7951417</v>
      </c>
      <c r="AB13" s="58">
        <f>AA13/(AA13+AA14)</f>
        <v>0.5</v>
      </c>
      <c r="AC13" s="7" t="e">
        <f>ROUND(AH8*AB13,2)</f>
        <v>#DIV/0!</v>
      </c>
      <c r="AD13" s="7" t="e">
        <f>AH8*AB13</f>
        <v>#DIV/0!</v>
      </c>
      <c r="AE13" s="7" t="e">
        <f>AC13-AD13</f>
        <v>#DIV/0!</v>
      </c>
      <c r="AF13" s="15" t="e">
        <f>IF(AC13&gt;AD13,AC13-ROUNDUP(AE13,2),AC13)</f>
        <v>#DIV/0!</v>
      </c>
      <c r="AG13" s="10"/>
      <c r="AH13" s="13"/>
    </row>
    <row r="14" spans="2:34" ht="20.25" customHeight="1" thickBot="1" x14ac:dyDescent="0.3">
      <c r="B14" s="26"/>
      <c r="C14" s="27"/>
      <c r="D14" s="30" t="s">
        <v>7</v>
      </c>
      <c r="E14" s="33" t="e">
        <f>AF14</f>
        <v>#DIV/0!</v>
      </c>
      <c r="Z14" s="65"/>
      <c r="AA14" s="61">
        <v>7951417</v>
      </c>
      <c r="AB14" s="59">
        <f>AA14/(AA13+AA14)</f>
        <v>0.5</v>
      </c>
      <c r="AC14" s="18" t="e">
        <f>ROUND(AH8*AB14,2)</f>
        <v>#DIV/0!</v>
      </c>
      <c r="AD14" s="18" t="e">
        <f>AH8*AB14</f>
        <v>#DIV/0!</v>
      </c>
      <c r="AE14" s="18"/>
      <c r="AF14" s="42" t="e">
        <f>C13-AF13</f>
        <v>#DIV/0!</v>
      </c>
      <c r="AG14" s="17"/>
      <c r="AH14" s="19"/>
    </row>
    <row r="15" spans="2:34" ht="60.75" customHeight="1" thickBot="1" x14ac:dyDescent="0.3">
      <c r="B15" s="23"/>
      <c r="C15" s="24"/>
      <c r="D15" s="69" t="s">
        <v>15</v>
      </c>
      <c r="E15" s="25" t="e">
        <f>E10+E13</f>
        <v>#DIV/0!</v>
      </c>
    </row>
    <row r="16" spans="2:34" ht="38.25" x14ac:dyDescent="0.25">
      <c r="D16" s="68"/>
      <c r="E16" s="67"/>
      <c r="AA16" s="44" t="s">
        <v>9</v>
      </c>
      <c r="AB16" s="45" t="e">
        <f>AD7/AB10</f>
        <v>#DIV/0!</v>
      </c>
      <c r="AD16" s="49" t="e">
        <f>AD7*0.5</f>
        <v>#DIV/0!</v>
      </c>
      <c r="AE16" s="54" t="e">
        <f>AD16/AD18</f>
        <v>#DIV/0!</v>
      </c>
    </row>
    <row r="17" spans="27:31" ht="38.25" x14ac:dyDescent="0.25">
      <c r="AA17" s="46" t="s">
        <v>10</v>
      </c>
      <c r="AB17" s="47" t="e">
        <f>AD8/AB13</f>
        <v>#DIV/0!</v>
      </c>
      <c r="AD17" s="49" t="e">
        <f>AD8*0.85</f>
        <v>#DIV/0!</v>
      </c>
      <c r="AE17" s="54" t="e">
        <f>AD17/AD18</f>
        <v>#DIV/0!</v>
      </c>
    </row>
    <row r="18" spans="27:31" ht="30.75" customHeight="1" x14ac:dyDescent="0.25">
      <c r="AA18" s="46" t="s">
        <v>11</v>
      </c>
      <c r="AB18" s="52" t="e">
        <f>AB16/(AB16+AB17)</f>
        <v>#DIV/0!</v>
      </c>
      <c r="AD18" s="51" t="e">
        <f>SUM(AD16:AD17)</f>
        <v>#DIV/0!</v>
      </c>
      <c r="AE18" s="50"/>
    </row>
    <row r="19" spans="27:31" ht="30.75" customHeight="1" thickBot="1" x14ac:dyDescent="0.3">
      <c r="AA19" s="48" t="s">
        <v>12</v>
      </c>
      <c r="AB19" s="53" t="e">
        <f>AB17/(AB16+AB17)</f>
        <v>#DIV/0!</v>
      </c>
    </row>
  </sheetData>
  <mergeCells count="3">
    <mergeCell ref="D9:E9"/>
    <mergeCell ref="B7:E8"/>
    <mergeCell ref="C6:E6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56DACCFAFF834185A23D75AF69D834" ma:contentTypeVersion="0" ma:contentTypeDescription="Umožňuje vytvoriť nový dokument." ma:contentTypeScope="" ma:versionID="666955dae70760e6faa535b887c366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EB55D-B034-4C30-A9F7-B78B3415E5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C6C178-0ABE-4275-857E-D7ED17DE3E9F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8D2B6C1-EA96-4FBE-B71B-7D6BE0B32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COV_rozdelenie na zdroje</vt:lpstr>
      <vt:lpstr>'COV_rozdelenie na zdroje'!Oblasť_tlače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Vlček</dc:creator>
  <cp:lastModifiedBy>Malec Peter</cp:lastModifiedBy>
  <dcterms:created xsi:type="dcterms:W3CDTF">2016-01-27T07:59:07Z</dcterms:created>
  <dcterms:modified xsi:type="dcterms:W3CDTF">2017-02-17T13:17:56Z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0x010100A056DACCFAFF834185A23D75AF69D834</vt:lpwstr>
  </property>
</Properties>
</file>